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2" sheetId="1" r:id="rId1"/>
  </sheets>
  <definedNames>
    <definedName name="_xlnm.Print_Area" localSheetId="0">'Sheet2'!$A$1:$G$38</definedName>
  </definedNames>
  <calcPr fullCalcOnLoad="1"/>
</workbook>
</file>

<file path=xl/sharedStrings.xml><?xml version="1.0" encoding="utf-8"?>
<sst xmlns="http://schemas.openxmlformats.org/spreadsheetml/2006/main" count="40" uniqueCount="40">
  <si>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</si>
  <si>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</si>
  <si>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</si>
  <si>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</si>
  <si>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</si>
  <si>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</si>
  <si>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</si>
  <si>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SC CLINICAL IMAGE SRL</t>
  </si>
  <si>
    <t>SC HIPERDIA SA</t>
  </si>
  <si>
    <t>SC MEDICIS SRL</t>
  </si>
  <si>
    <t>SC NEURORAD SRL</t>
  </si>
  <si>
    <t>SC CENTRUL MEDICAL SFANTA MARIA SRL</t>
  </si>
  <si>
    <t>SC RMN DETECT SRL</t>
  </si>
  <si>
    <t>SC SI-DI GRUP SRL</t>
  </si>
  <si>
    <t>SC SELFMED CLINIQUE SRL</t>
  </si>
  <si>
    <t>SPITALUL MUNICIPAL LUGOJ</t>
  </si>
  <si>
    <t>SC MED LIFE SA</t>
  </si>
  <si>
    <t>ASOCIATIA ONCOHELP</t>
  </si>
  <si>
    <t xml:space="preserve">SC BIRSASTEANU IMAGING SOLUTION SRL
</t>
  </si>
  <si>
    <t>TOTAL PUNCTAJ CRITERIU EVALUARE</t>
  </si>
  <si>
    <t>TOTAL PUNCTAJ CRITERIU DISPONIBILITATE</t>
  </si>
  <si>
    <t>SC CENTRUL DE RADIOIMAGISTICA BIRSASTEANU SRL - PUNCT DE LUCRU TIMISOARA STR. STAN VIDRIGHIN</t>
  </si>
  <si>
    <t>SC CENTRUL DE RADIOIMAGISTICA BIRSASTEANU SRL - PUNCT DE LUCRU TIMISOARA STR. GH.ADAM</t>
  </si>
  <si>
    <t>SCM NEUROMED - PUNCT DE LUCRU TIMISOARA B-DUL 16 decembrie 1989</t>
  </si>
  <si>
    <t>SCM NEUROMED - PUNCT DE LUCRU TIMISOARA STR. LIVIU REBREANU</t>
  </si>
  <si>
    <t>SPITALUL CLINIC MUNICIPAL TIMISOARA</t>
  </si>
  <si>
    <t>SPITALUL CLINIC DE URGENTA PENTRU COPII LOUIS TURCANU TIMISOARA</t>
  </si>
  <si>
    <t>SPITALUL DR.  KARL DIEL JIMBOLIA</t>
  </si>
  <si>
    <t>SPITALUL ORASENESC SANNICOLAU MARE</t>
  </si>
  <si>
    <t>SPITALUL CLINIC JUDETEAN DE URGENTA PIUS BRINZEU TIMISOARA</t>
  </si>
  <si>
    <t>TOTAL SUMA CRITERIUL EVALUARE</t>
  </si>
  <si>
    <t>VALOAREA UNUI PUNCT CRITERIUL EVALUARE</t>
  </si>
  <si>
    <t>TOTAL SUMA CRITERIUL DISPONIBILITATE</t>
  </si>
  <si>
    <t>VALOAREA UNUI PUNCT CRITERIUL DISPONIBILITATE</t>
  </si>
  <si>
    <t>CRITERIUL 1 EVALUARE 90%</t>
  </si>
  <si>
    <t>SC CENTRUL DE RADIOIMAGISTICA BIRSASTEANU SRL - PUNCT DE LUCRU LUGOJ STR. GH.DOJA</t>
  </si>
  <si>
    <t>CRITERIUL 2 DISPONIBILITATE 10%</t>
  </si>
  <si>
    <t>CENTRUL MEDICAL DR. AL JOBORY SRL</t>
  </si>
  <si>
    <t>CENTRALIZATOR SERVICII PARACLINICE-RADIOLOGIE- IMAGISTICA MEDICALA -NR.PUNCTE, VALOAREA PUNCTELOR, VALORI DE SUPLIMENTAT</t>
  </si>
  <si>
    <t>TOTAL VALORI DE SUPLIMENTAT NOV-DEC.2018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</si>
</sst>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</numFmts>
  <fonts count="42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1" fontId="3" fillId="0" borderId="0" xfId="0" applyNumberFormat="1" applyFont="1" applyFill="1" applyAlignment="1">
      <alignment horizontal="right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6" fillId="0" borderId="11" xfId="0" applyNumberFormat="1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7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49" fontId="3" fillId="0" borderId="11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SheetLayoutView="75" zoomScalePageLayoutView="0" workbookViewId="0" topLeftCell="A1">
      <selection activeCell="B35" sqref="B35:B36"/>
    </sheetView>
  </sheetViews>
  <sheetFormatPr defaultColWidth="9.140625" defaultRowHeight="12.75"/>
  <cols>
    <col min="1" max="1" width="10.8515625" style="6" customWidth="1"/>
    <col min="2" max="2" width="45.00390625" style="6" customWidth="1"/>
    <col min="3" max="3" width="21.421875" style="6" customWidth="1"/>
    <col min="4" max="4" width="18.140625" style="32" customWidth="1"/>
    <col min="5" max="5" width="23.421875" style="32" customWidth="1"/>
    <col min="6" max="6" width="14.7109375" style="32" customWidth="1"/>
    <col min="7" max="7" width="22.00390625" style="33" customWidth="1"/>
    <col min="8" max="16384" width="9.140625" style="6" customWidth="1"/>
  </cols>
  <sheetData>
    <row r="1" ht="24.75" customHeight="1">
      <c r="B1" s="17"/>
    </row>
    <row r="2" spans="1:7" s="41" customFormat="1" ht="15.75">
      <c r="A2" s="38" t="s">
        <v>38</v>
      </c>
      <c r="B2" s="38"/>
      <c r="C2" s="38"/>
      <c r="D2" s="39"/>
      <c r="E2" s="39"/>
      <c r="F2" s="39"/>
      <c r="G2" s="40"/>
    </row>
    <row r="3" spans="1:6" ht="19.5">
      <c r="A3" s="1"/>
      <c r="B3" s="1"/>
      <c r="C3" s="1"/>
      <c r="D3" s="2"/>
      <c r="E3" s="2"/>
      <c r="F3" s="2"/>
    </row>
    <row r="4" spans="3:7" ht="33" customHeight="1">
      <c r="C4" s="42" t="s">
        <v>34</v>
      </c>
      <c r="D4" s="43"/>
      <c r="E4" s="42" t="s">
        <v>36</v>
      </c>
      <c r="F4" s="43"/>
      <c r="G4" s="20"/>
    </row>
    <row r="5" spans="1:7" ht="82.5" customHeight="1">
      <c r="A5" s="9" t="s">
        <v>0</v>
      </c>
      <c r="B5" s="10" t="s">
        <v>1</v>
      </c>
      <c r="C5" s="10" t="s">
        <v>2</v>
      </c>
      <c r="D5" s="11" t="s">
        <v>3</v>
      </c>
      <c r="E5" s="10" t="s">
        <v>6</v>
      </c>
      <c r="F5" s="12" t="s">
        <v>4</v>
      </c>
      <c r="G5" s="21" t="s">
        <v>39</v>
      </c>
    </row>
    <row r="6" spans="1:7" ht="75.75" customHeight="1">
      <c r="A6" s="15">
        <v>1</v>
      </c>
      <c r="B6" s="23" t="s">
        <v>21</v>
      </c>
      <c r="C6" s="19">
        <f>1700.33-40</f>
        <v>1660.33</v>
      </c>
      <c r="D6" s="7">
        <f>C6*$C$32</f>
        <v>85184.98285148483</v>
      </c>
      <c r="E6" s="8">
        <v>60</v>
      </c>
      <c r="F6" s="13">
        <f>E6*$F$32</f>
        <v>8391.773142857142</v>
      </c>
      <c r="G6" s="19">
        <f>D6+F6</f>
        <v>93576.75599434198</v>
      </c>
    </row>
    <row r="7" spans="1:7" ht="78" customHeight="1">
      <c r="A7" s="15">
        <v>2</v>
      </c>
      <c r="B7" s="23" t="s">
        <v>22</v>
      </c>
      <c r="C7" s="19">
        <f>294+2</f>
        <v>296</v>
      </c>
      <c r="D7" s="7">
        <f aca="true" t="shared" si="0" ref="D7:D28">C7*$C$32</f>
        <v>15186.592378647325</v>
      </c>
      <c r="E7" s="8">
        <v>30</v>
      </c>
      <c r="F7" s="13">
        <f aca="true" t="shared" si="1" ref="F7:F28">E7*$F$32</f>
        <v>4195.886571428571</v>
      </c>
      <c r="G7" s="19">
        <f aca="true" t="shared" si="2" ref="G7:G28">D7+F7</f>
        <v>19382.478950075896</v>
      </c>
    </row>
    <row r="8" spans="1:7" ht="71.25" customHeight="1">
      <c r="A8" s="15">
        <v>3</v>
      </c>
      <c r="B8" s="23" t="s">
        <v>35</v>
      </c>
      <c r="C8" s="19">
        <f>270.16-0.33</f>
        <v>269.83000000000004</v>
      </c>
      <c r="D8" s="7">
        <f t="shared" si="0"/>
        <v>13843.912910575704</v>
      </c>
      <c r="E8" s="8">
        <v>0</v>
      </c>
      <c r="F8" s="13">
        <f t="shared" si="1"/>
        <v>0</v>
      </c>
      <c r="G8" s="19">
        <f t="shared" si="2"/>
        <v>13843.912910575704</v>
      </c>
    </row>
    <row r="9" spans="1:7" ht="39.75" customHeight="1">
      <c r="A9" s="15">
        <v>4</v>
      </c>
      <c r="B9" s="23" t="s">
        <v>7</v>
      </c>
      <c r="C9" s="19">
        <v>602.5</v>
      </c>
      <c r="D9" s="7">
        <f t="shared" si="0"/>
        <v>30911.898338293966</v>
      </c>
      <c r="E9" s="8">
        <v>30</v>
      </c>
      <c r="F9" s="13">
        <f t="shared" si="1"/>
        <v>4195.886571428571</v>
      </c>
      <c r="G9" s="19">
        <f t="shared" si="2"/>
        <v>35107.78490972254</v>
      </c>
    </row>
    <row r="10" spans="1:7" ht="37.5" customHeight="1">
      <c r="A10" s="15">
        <v>5</v>
      </c>
      <c r="B10" s="23" t="s">
        <v>8</v>
      </c>
      <c r="C10" s="19">
        <v>1068.67</v>
      </c>
      <c r="D10" s="7">
        <f t="shared" si="0"/>
        <v>54829.242153003506</v>
      </c>
      <c r="E10" s="8">
        <v>30</v>
      </c>
      <c r="F10" s="13">
        <f t="shared" si="1"/>
        <v>4195.886571428571</v>
      </c>
      <c r="G10" s="19">
        <f t="shared" si="2"/>
        <v>59025.12872443208</v>
      </c>
    </row>
    <row r="11" spans="1:7" ht="39" customHeight="1">
      <c r="A11" s="15">
        <v>6</v>
      </c>
      <c r="B11" s="23" t="s">
        <v>9</v>
      </c>
      <c r="C11" s="19">
        <v>111.44</v>
      </c>
      <c r="D11" s="7">
        <f t="shared" si="0"/>
        <v>5717.546806339385</v>
      </c>
      <c r="E11" s="8">
        <v>0</v>
      </c>
      <c r="F11" s="13">
        <f t="shared" si="1"/>
        <v>0</v>
      </c>
      <c r="G11" s="19">
        <f t="shared" si="2"/>
        <v>5717.546806339385</v>
      </c>
    </row>
    <row r="12" spans="1:7" ht="57" customHeight="1">
      <c r="A12" s="15">
        <v>7</v>
      </c>
      <c r="B12" s="23" t="s">
        <v>23</v>
      </c>
      <c r="C12" s="19">
        <v>1633.27</v>
      </c>
      <c r="D12" s="7">
        <f t="shared" si="0"/>
        <v>83796.6409941666</v>
      </c>
      <c r="E12" s="8">
        <v>60</v>
      </c>
      <c r="F12" s="13">
        <f t="shared" si="1"/>
        <v>8391.773142857142</v>
      </c>
      <c r="G12" s="19">
        <f t="shared" si="2"/>
        <v>92188.41413702375</v>
      </c>
    </row>
    <row r="13" spans="1:7" ht="57.75" customHeight="1">
      <c r="A13" s="15">
        <v>8</v>
      </c>
      <c r="B13" s="23" t="s">
        <v>24</v>
      </c>
      <c r="C13" s="19">
        <v>205.69</v>
      </c>
      <c r="D13" s="7">
        <f t="shared" si="0"/>
        <v>10553.142521499893</v>
      </c>
      <c r="E13" s="8">
        <v>30</v>
      </c>
      <c r="F13" s="13">
        <f t="shared" si="1"/>
        <v>4195.886571428571</v>
      </c>
      <c r="G13" s="19">
        <f t="shared" si="2"/>
        <v>14749.029092928464</v>
      </c>
    </row>
    <row r="14" spans="1:7" ht="44.25" customHeight="1">
      <c r="A14" s="15">
        <v>9</v>
      </c>
      <c r="B14" s="23" t="s">
        <v>10</v>
      </c>
      <c r="C14" s="19">
        <v>103.56</v>
      </c>
      <c r="D14" s="7">
        <f t="shared" si="0"/>
        <v>5313.255090313233</v>
      </c>
      <c r="E14" s="8">
        <v>30</v>
      </c>
      <c r="F14" s="13">
        <f t="shared" si="1"/>
        <v>4195.886571428571</v>
      </c>
      <c r="G14" s="19">
        <f t="shared" si="2"/>
        <v>9509.141661741804</v>
      </c>
    </row>
    <row r="15" spans="1:7" ht="43.5" customHeight="1">
      <c r="A15" s="15">
        <v>10</v>
      </c>
      <c r="B15" s="23" t="s">
        <v>11</v>
      </c>
      <c r="C15" s="19">
        <v>188</v>
      </c>
      <c r="D15" s="7">
        <f t="shared" si="0"/>
        <v>9645.538402654382</v>
      </c>
      <c r="E15" s="8">
        <v>30</v>
      </c>
      <c r="F15" s="13">
        <f t="shared" si="1"/>
        <v>4195.886571428571</v>
      </c>
      <c r="G15" s="19">
        <f t="shared" si="2"/>
        <v>13841.424974082953</v>
      </c>
    </row>
    <row r="16" spans="1:7" ht="36.75" customHeight="1">
      <c r="A16" s="15">
        <v>11</v>
      </c>
      <c r="B16" s="23" t="s">
        <v>12</v>
      </c>
      <c r="C16" s="19">
        <v>394.33</v>
      </c>
      <c r="D16" s="7">
        <f t="shared" si="0"/>
        <v>20231.516799567566</v>
      </c>
      <c r="E16" s="8">
        <v>0</v>
      </c>
      <c r="F16" s="13">
        <f t="shared" si="1"/>
        <v>0</v>
      </c>
      <c r="G16" s="19">
        <f t="shared" si="2"/>
        <v>20231.516799567566</v>
      </c>
    </row>
    <row r="17" spans="1:7" ht="35.25" customHeight="1">
      <c r="A17" s="15">
        <v>12</v>
      </c>
      <c r="B17" s="23" t="s">
        <v>13</v>
      </c>
      <c r="C17" s="19">
        <v>178</v>
      </c>
      <c r="D17" s="7">
        <f t="shared" si="0"/>
        <v>9132.477849321702</v>
      </c>
      <c r="E17" s="8">
        <v>30</v>
      </c>
      <c r="F17" s="13">
        <f t="shared" si="1"/>
        <v>4195.886571428571</v>
      </c>
      <c r="G17" s="19">
        <f t="shared" si="2"/>
        <v>13328.364420750273</v>
      </c>
    </row>
    <row r="18" spans="1:7" ht="38.25" customHeight="1">
      <c r="A18" s="15">
        <v>13</v>
      </c>
      <c r="B18" s="23" t="s">
        <v>14</v>
      </c>
      <c r="C18" s="19">
        <v>268.12</v>
      </c>
      <c r="D18" s="7">
        <f t="shared" si="0"/>
        <v>13756.179555955814</v>
      </c>
      <c r="E18" s="8">
        <v>0</v>
      </c>
      <c r="F18" s="13">
        <f t="shared" si="1"/>
        <v>0</v>
      </c>
      <c r="G18" s="19">
        <f t="shared" si="2"/>
        <v>13756.179555955814</v>
      </c>
    </row>
    <row r="19" spans="1:7" ht="31.5" customHeight="1">
      <c r="A19" s="15">
        <v>14</v>
      </c>
      <c r="B19" s="23" t="s">
        <v>17</v>
      </c>
      <c r="C19" s="19">
        <v>635.5</v>
      </c>
      <c r="D19" s="7">
        <f t="shared" si="0"/>
        <v>32604.99816429181</v>
      </c>
      <c r="E19" s="8">
        <v>30</v>
      </c>
      <c r="F19" s="13">
        <f t="shared" si="1"/>
        <v>4195.886571428571</v>
      </c>
      <c r="G19" s="19">
        <f t="shared" si="2"/>
        <v>36800.88473572038</v>
      </c>
    </row>
    <row r="20" spans="1:7" ht="40.5" customHeight="1">
      <c r="A20" s="15">
        <v>15</v>
      </c>
      <c r="B20" s="23" t="s">
        <v>25</v>
      </c>
      <c r="C20" s="19">
        <v>599</v>
      </c>
      <c r="D20" s="7">
        <f t="shared" si="0"/>
        <v>30732.32714462753</v>
      </c>
      <c r="E20" s="8">
        <v>0</v>
      </c>
      <c r="F20" s="13">
        <f t="shared" si="1"/>
        <v>0</v>
      </c>
      <c r="G20" s="19">
        <f t="shared" si="2"/>
        <v>30732.32714462753</v>
      </c>
    </row>
    <row r="21" spans="1:7" ht="56.25">
      <c r="A21" s="15">
        <v>16</v>
      </c>
      <c r="B21" s="23" t="s">
        <v>26</v>
      </c>
      <c r="C21" s="19">
        <v>348.41</v>
      </c>
      <c r="D21" s="7">
        <f t="shared" si="0"/>
        <v>17875.542738663902</v>
      </c>
      <c r="E21" s="8">
        <v>0</v>
      </c>
      <c r="F21" s="13">
        <f t="shared" si="1"/>
        <v>0</v>
      </c>
      <c r="G21" s="19">
        <f t="shared" si="2"/>
        <v>17875.542738663902</v>
      </c>
    </row>
    <row r="22" spans="1:7" ht="41.25" customHeight="1">
      <c r="A22" s="15">
        <v>17</v>
      </c>
      <c r="B22" s="23" t="s">
        <v>27</v>
      </c>
      <c r="C22" s="19">
        <f>125.75+5</f>
        <v>130.75</v>
      </c>
      <c r="D22" s="7">
        <f t="shared" si="0"/>
        <v>6708.26673482479</v>
      </c>
      <c r="E22" s="8">
        <v>0</v>
      </c>
      <c r="F22" s="13">
        <f t="shared" si="1"/>
        <v>0</v>
      </c>
      <c r="G22" s="19">
        <f t="shared" si="2"/>
        <v>6708.26673482479</v>
      </c>
    </row>
    <row r="23" spans="1:7" ht="37.5" customHeight="1">
      <c r="A23" s="15">
        <v>18</v>
      </c>
      <c r="B23" s="23" t="s">
        <v>28</v>
      </c>
      <c r="C23" s="19">
        <v>108</v>
      </c>
      <c r="D23" s="7">
        <f t="shared" si="0"/>
        <v>5541.053975992943</v>
      </c>
      <c r="E23" s="8">
        <v>0</v>
      </c>
      <c r="F23" s="13">
        <f t="shared" si="1"/>
        <v>0</v>
      </c>
      <c r="G23" s="19">
        <f t="shared" si="2"/>
        <v>5541.053975992943</v>
      </c>
    </row>
    <row r="24" spans="1:7" ht="56.25">
      <c r="A24" s="15">
        <v>19</v>
      </c>
      <c r="B24" s="23" t="s">
        <v>29</v>
      </c>
      <c r="C24" s="19">
        <v>153</v>
      </c>
      <c r="D24" s="7">
        <f t="shared" si="0"/>
        <v>7849.826465990002</v>
      </c>
      <c r="E24" s="8">
        <v>0</v>
      </c>
      <c r="F24" s="13">
        <f t="shared" si="1"/>
        <v>0</v>
      </c>
      <c r="G24" s="19">
        <f t="shared" si="2"/>
        <v>7849.826465990002</v>
      </c>
    </row>
    <row r="25" spans="1:7" ht="33" customHeight="1">
      <c r="A25" s="15">
        <v>20</v>
      </c>
      <c r="B25" s="23" t="s">
        <v>15</v>
      </c>
      <c r="C25" s="19">
        <v>275.5</v>
      </c>
      <c r="D25" s="7">
        <f t="shared" si="0"/>
        <v>14134.818244315331</v>
      </c>
      <c r="E25" s="8">
        <v>30</v>
      </c>
      <c r="F25" s="13">
        <f t="shared" si="1"/>
        <v>4195.886571428571</v>
      </c>
      <c r="G25" s="19">
        <f t="shared" si="2"/>
        <v>18330.704815743902</v>
      </c>
    </row>
    <row r="26" spans="1:7" ht="36.75" customHeight="1">
      <c r="A26" s="15">
        <v>21</v>
      </c>
      <c r="B26" s="23" t="s">
        <v>16</v>
      </c>
      <c r="C26" s="19">
        <v>695.16</v>
      </c>
      <c r="D26" s="7">
        <f t="shared" si="0"/>
        <v>35665.917425474574</v>
      </c>
      <c r="E26" s="8">
        <v>30</v>
      </c>
      <c r="F26" s="13">
        <f t="shared" si="1"/>
        <v>4195.886571428571</v>
      </c>
      <c r="G26" s="19">
        <f t="shared" si="2"/>
        <v>39861.803996903145</v>
      </c>
    </row>
    <row r="27" spans="1:7" ht="37.5">
      <c r="A27" s="15">
        <v>22</v>
      </c>
      <c r="B27" s="23" t="s">
        <v>37</v>
      </c>
      <c r="C27" s="19">
        <v>136.25</v>
      </c>
      <c r="D27" s="7">
        <f t="shared" si="0"/>
        <v>6990.450039157764</v>
      </c>
      <c r="E27" s="8">
        <v>0</v>
      </c>
      <c r="F27" s="13">
        <f t="shared" si="1"/>
        <v>0</v>
      </c>
      <c r="G27" s="19">
        <f t="shared" si="2"/>
        <v>6990.450039157764</v>
      </c>
    </row>
    <row r="28" spans="1:7" ht="47.25" customHeight="1">
      <c r="A28" s="15">
        <v>23</v>
      </c>
      <c r="B28" s="31" t="s">
        <v>18</v>
      </c>
      <c r="C28" s="19">
        <v>243.16</v>
      </c>
      <c r="D28" s="7">
        <f t="shared" si="0"/>
        <v>12475.580414837445</v>
      </c>
      <c r="E28" s="8">
        <v>0</v>
      </c>
      <c r="F28" s="29">
        <f t="shared" si="1"/>
        <v>0</v>
      </c>
      <c r="G28" s="19">
        <f t="shared" si="2"/>
        <v>12475.580414837445</v>
      </c>
    </row>
    <row r="29" spans="1:7" ht="33.75" customHeight="1">
      <c r="A29" s="34"/>
      <c r="B29" s="16" t="s">
        <v>5</v>
      </c>
      <c r="C29" s="7">
        <f>SUM(C6:C28)</f>
        <v>10304.47</v>
      </c>
      <c r="D29" s="7">
        <f>SUM(D6:D28)</f>
        <v>528681.708</v>
      </c>
      <c r="E29" s="28">
        <f>SUM(E6:E28)</f>
        <v>420</v>
      </c>
      <c r="F29" s="7">
        <f>SUM(F6:F28)</f>
        <v>58742.412</v>
      </c>
      <c r="G29" s="7">
        <f>SUM(G6:G28)</f>
        <v>587424.1200000001</v>
      </c>
    </row>
    <row r="30" spans="1:7" ht="54" customHeight="1">
      <c r="A30" s="35"/>
      <c r="B30" s="26" t="s">
        <v>19</v>
      </c>
      <c r="C30" s="24">
        <f>C29</f>
        <v>10304.47</v>
      </c>
      <c r="D30" s="5"/>
      <c r="E30" s="30" t="s">
        <v>20</v>
      </c>
      <c r="F30" s="7">
        <f>E29</f>
        <v>420</v>
      </c>
      <c r="G30" s="36"/>
    </row>
    <row r="31" spans="1:7" ht="45.75" customHeight="1">
      <c r="A31" s="35"/>
      <c r="B31" s="26" t="s">
        <v>30</v>
      </c>
      <c r="C31" s="24">
        <f>0.9*587424.12</f>
        <v>528681.708</v>
      </c>
      <c r="D31" s="5"/>
      <c r="E31" s="30" t="s">
        <v>32</v>
      </c>
      <c r="F31" s="27">
        <f>0.1*587424.12</f>
        <v>58742.412000000004</v>
      </c>
      <c r="G31" s="36"/>
    </row>
    <row r="32" spans="1:7" ht="56.25" customHeight="1">
      <c r="A32" s="35"/>
      <c r="B32" s="26" t="s">
        <v>31</v>
      </c>
      <c r="C32" s="25">
        <f>C31/C30</f>
        <v>51.30605533326799</v>
      </c>
      <c r="D32" s="5"/>
      <c r="E32" s="30" t="s">
        <v>33</v>
      </c>
      <c r="F32" s="27">
        <f>F31/F30</f>
        <v>139.8628857142857</v>
      </c>
      <c r="G32" s="5"/>
    </row>
    <row r="33" spans="1:7" ht="27.75" customHeight="1">
      <c r="A33" s="35"/>
      <c r="B33" s="14"/>
      <c r="C33" s="5"/>
      <c r="D33" s="5"/>
      <c r="E33" s="5"/>
      <c r="F33" s="5"/>
      <c r="G33" s="5"/>
    </row>
    <row r="34" ht="19.5">
      <c r="G34" s="22"/>
    </row>
    <row r="35" spans="2:7" ht="19.5">
      <c r="B35" s="4"/>
      <c r="C35" s="4"/>
      <c r="D35" s="4"/>
      <c r="G35" s="22"/>
    </row>
    <row r="36" spans="2:7" ht="19.5">
      <c r="B36" s="4"/>
      <c r="D36" s="4"/>
      <c r="G36" s="22"/>
    </row>
    <row r="37" spans="3:7" ht="19.5">
      <c r="C37" s="4"/>
      <c r="D37" s="4"/>
      <c r="G37" s="22"/>
    </row>
    <row r="38" spans="3:7" ht="19.5">
      <c r="C38" s="18"/>
      <c r="G38" s="22"/>
    </row>
    <row r="39" ht="19.5">
      <c r="G39" s="22"/>
    </row>
    <row r="40" ht="19.5">
      <c r="G40" s="22"/>
    </row>
    <row r="41" ht="19.5">
      <c r="G41" s="22"/>
    </row>
    <row r="42" ht="19.5">
      <c r="G42" s="22"/>
    </row>
    <row r="43" ht="12.75">
      <c r="G43" s="37"/>
    </row>
    <row r="44" ht="12.75">
      <c r="G44" s="37"/>
    </row>
    <row r="45" ht="12.75">
      <c r="G45" s="37"/>
    </row>
    <row r="46" ht="12.75">
      <c r="G46" s="37"/>
    </row>
    <row r="47" ht="12.75">
      <c r="G47" s="37"/>
    </row>
    <row r="48" ht="12.75">
      <c r="G48" s="37"/>
    </row>
    <row r="49" ht="12.75">
      <c r="G49" s="37"/>
    </row>
    <row r="50" ht="12.75">
      <c r="G50" s="37"/>
    </row>
    <row r="51" ht="12.75">
      <c r="G51" s="37"/>
    </row>
    <row r="52" ht="12.75">
      <c r="G52" s="37"/>
    </row>
    <row r="53" ht="12.75">
      <c r="G53" s="37"/>
    </row>
    <row r="54" ht="12.75">
      <c r="G54" s="37"/>
    </row>
    <row r="55" ht="12.75">
      <c r="G55" s="37"/>
    </row>
    <row r="56" ht="12.75">
      <c r="G56" s="37"/>
    </row>
    <row r="57" spans="4:5" ht="12.75">
      <c r="D57" s="3"/>
      <c r="E57" s="3"/>
    </row>
    <row r="58" spans="4:5" ht="12.75">
      <c r="D58" s="3"/>
      <c r="E58" s="3"/>
    </row>
    <row r="61" spans="4:5" ht="12.75">
      <c r="D61" s="3"/>
      <c r="E61" s="3"/>
    </row>
  </sheetData>
  <sheetProtection/>
  <mergeCells count="2">
    <mergeCell ref="C4:D4"/>
    <mergeCell ref="E4:F4"/>
  </mergeCells>
  <printOptions/>
  <pageMargins left="0.16" right="0.2" top="0.16" bottom="0.16" header="0.5" footer="0.5"/>
  <pageSetup horizontalDpi="300" verticalDpi="3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2018-10-24T11:45:10Z</cp:lastPrinted>
  <dcterms:created xsi:type="dcterms:W3CDTF">2004-01-09T07:03:24Z</dcterms:created>
  <dcterms:modified xsi:type="dcterms:W3CDTF">2018-11-15T08:03:38Z</dcterms:modified>
  <cp:category/>
  <cp:version/>
  <cp:contentType/>
  <cp:contentStatus/>
</cp:coreProperties>
</file>